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5 MAYO 2023/"/>
    </mc:Choice>
  </mc:AlternateContent>
  <xr:revisionPtr revIDLastSave="621" documentId="8_{E541EC20-0B5C-4AD5-9A91-02B8D61B4D46}" xr6:coauthVersionLast="47" xr6:coauthVersionMax="47" xr10:uidLastSave="{FFE583D4-CA1B-43E9-8A43-19615EE89FDC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" l="1"/>
  <c r="O19" i="3"/>
  <c r="O18" i="3"/>
  <c r="O17" i="3"/>
  <c r="O16" i="3"/>
  <c r="O15" i="3"/>
  <c r="O14" i="3"/>
  <c r="O13" i="3"/>
  <c r="O12" i="3"/>
  <c r="O10" i="3"/>
  <c r="O9" i="3"/>
  <c r="O8" i="3"/>
  <c r="G8" i="3"/>
  <c r="G25" i="3"/>
  <c r="G51" i="3"/>
  <c r="G15" i="3"/>
  <c r="G9" i="3"/>
  <c r="F8" i="3"/>
  <c r="F25" i="3"/>
  <c r="F51" i="3"/>
  <c r="E51" i="3"/>
  <c r="E8" i="3" s="1"/>
  <c r="O11" i="3"/>
  <c r="F15" i="3"/>
  <c r="F9" i="3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51" i="3" l="1"/>
  <c r="O25" i="3"/>
  <c r="D8" i="3"/>
  <c r="C15" i="3"/>
  <c r="C9" i="3"/>
  <c r="B8" i="2"/>
  <c r="C88" i="2"/>
  <c r="B51" i="2"/>
  <c r="B25" i="2"/>
  <c r="B15" i="2"/>
  <c r="B9" i="2"/>
  <c r="B51" i="3"/>
  <c r="B25" i="3"/>
  <c r="B15" i="3"/>
  <c r="B9" i="3"/>
  <c r="B8" i="3" s="1"/>
  <c r="B86" i="3" l="1"/>
  <c r="C8" i="3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<sst xmlns="http://schemas.openxmlformats.org/spreadsheetml/2006/main" count="346" uniqueCount="119">
  <si>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</si>
  <si>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</si>
  <si>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</si>
  <si>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</si>
  <si>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</si>
  <si>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</si>
  <si>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</si>
  <si>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</si>
  <si>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</si>
  <si>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</si>
  <si>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</si>
  <si>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</si>
  <si>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</si>
  <si>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</si>
  <si>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</si>
  <si>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</si>
  <si>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</si>
  <si>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</si>
  <si>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</si>
  <si>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</si>
  <si>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</si>
  <si>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</si>
  <si>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</si>
  <si>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</si>
  <si>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</si>
  <si>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</si>
  <si>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</si>
  <si>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</si>
  <si>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</si>
  <si>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</si>
  <si>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</si>
  <si>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</si>
  <si>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</si>
  <si>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</si>
  <si>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</si>
  <si>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</si>
  <si>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</si>
  <si>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</si>
  <si>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</si>
  <si>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</si>
  <si>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</si>
  <si>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</si>
  <si>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</si>
  <si>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</si>
  <si>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</si>
  <si>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</si>
  <si>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</si>
  <si>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</si>
  <si>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</si>
  <si>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</si>
  <si>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</si>
  <si>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</si>
  <si>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</si>
  <si>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</si>
  <si>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</si>
  <si>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</si>
  <si>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</si>
  <si>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</si>
  <si>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</si>
  <si>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</si>
  <si>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</si>
  <si>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</si>
  <si>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</si>
  <si>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</si>
  <si>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</si>
  <si>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</si>
  <si>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</si>
  <si>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</si>
  <si>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</si>
  <si>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</si>
  <si>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</si>
  <si>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</si>
  <si>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</si>
  <si>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</si>
  <si>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</si>
  <si>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</si>
  <si>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</si>
  <si>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</si>
  <si>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</si>
  <si>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</si>
  <si>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</si>
  <si>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</si>
  <si>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</si>
  <si>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</si>
  <si>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</si>
  <si>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</si>
  <si>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</si>
  <si>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</si>
  <si>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</si>
  <si>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</si>
  <si>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</si>
  <si>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</si>
  <si>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</si>
  <si>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</si>
  <si>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</si>
  <si>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</si>
  <si>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</si>
  <si>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</si>
  <si>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</si>
  <si>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</si>
  <si>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</si>
  <si>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</si>
  <si>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</si>
  <si>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</si>
  <si>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</si>
  <si>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</si>
  <si>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</si>
  <si>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</si>
  <si>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</si>
  <si>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</si>
  <si>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</si>
  <si>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</si>
  <si>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</si>
  <si>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</si>
  <si>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                          DANIEL GARCÍA                                                                                                                                  BENNY ADAMES      </t>
  </si>
  <si>
    <t xml:space="preserve">                                 DIRECTOR GENERAL                                                                                        ENCARGADA DEPTO. ADMINISTRATIVO Y FINANCIERO 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</si>
  <si>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</si>
  <si>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</si>
  <si>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>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</si>
</sst>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3" borderId="0" xfId="1" applyFont="1" applyFill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43" fontId="2" fillId="0" borderId="7" xfId="1" applyFont="1" applyBorder="1" applyAlignment="1">
      <alignment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wrapText="1"/>
    </xf>
    <xf numFmtId="43" fontId="5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wrapText="1"/>
    </xf>
    <xf numFmtId="43" fontId="2" fillId="5" borderId="9" xfId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wrapText="1"/>
    </xf>
    <xf numFmtId="4" fontId="0" fillId="0" borderId="0" xfId="0" applyNumberFormat="1"/>
    <xf numFmtId="43" fontId="5" fillId="5" borderId="9" xfId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5" fillId="5" borderId="9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opLeftCell="A83" zoomScaleNormal="100" workbookViewId="0">
      <selection activeCell="D101" sqref="D10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7" t="s">
        <v>0</v>
      </c>
      <c r="B1" s="77"/>
      <c r="C1" s="77"/>
      <c r="E1" s="8"/>
    </row>
    <row r="2" spans="1:5" ht="18.75" x14ac:dyDescent="0.25">
      <c r="A2" s="77" t="s">
        <v>112</v>
      </c>
      <c r="B2" s="77"/>
      <c r="C2" s="77"/>
      <c r="E2" s="13"/>
    </row>
    <row r="3" spans="1:5" ht="18.75" x14ac:dyDescent="0.25">
      <c r="A3" s="77">
        <v>2023</v>
      </c>
      <c r="B3" s="77"/>
      <c r="C3" s="77"/>
      <c r="E3" s="13"/>
    </row>
    <row r="4" spans="1:5" ht="18.75" x14ac:dyDescent="0.3">
      <c r="A4" s="79" t="s">
        <v>2</v>
      </c>
      <c r="B4" s="79"/>
      <c r="C4" s="79"/>
      <c r="E4" s="8"/>
    </row>
    <row r="5" spans="1:5" x14ac:dyDescent="0.25">
      <c r="A5" s="78" t="s">
        <v>3</v>
      </c>
      <c r="B5" s="78"/>
      <c r="C5" s="78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40" t="s">
        <v>9</v>
      </c>
      <c r="B9" s="41">
        <f>+B10+B11+B14</f>
        <v>126966782.59999999</v>
      </c>
      <c r="C9" s="42" t="s">
        <v>8</v>
      </c>
    </row>
    <row r="10" spans="1:5" x14ac:dyDescent="0.25">
      <c r="A10" s="7" t="s">
        <v>10</v>
      </c>
      <c r="B10" s="38">
        <v>88844072</v>
      </c>
      <c r="C10" s="16" t="s">
        <v>8</v>
      </c>
    </row>
    <row r="11" spans="1:5" x14ac:dyDescent="0.25">
      <c r="A11" s="7" t="s">
        <v>11</v>
      </c>
      <c r="B11" s="38">
        <v>25764500</v>
      </c>
      <c r="C11" s="16" t="s">
        <v>8</v>
      </c>
    </row>
    <row r="12" spans="1:5" x14ac:dyDescent="0.25">
      <c r="A12" s="7" t="s">
        <v>12</v>
      </c>
      <c r="B12" s="38"/>
      <c r="C12" s="16" t="s">
        <v>8</v>
      </c>
    </row>
    <row r="13" spans="1:5" x14ac:dyDescent="0.25">
      <c r="A13" s="7" t="s">
        <v>13</v>
      </c>
      <c r="B13" s="38"/>
      <c r="C13" s="16" t="s">
        <v>8</v>
      </c>
    </row>
    <row r="14" spans="1:5" x14ac:dyDescent="0.25">
      <c r="A14" s="7" t="s">
        <v>14</v>
      </c>
      <c r="B14" s="38">
        <v>12358210.6</v>
      </c>
      <c r="C14" s="16" t="s">
        <v>8</v>
      </c>
    </row>
    <row r="15" spans="1:5" x14ac:dyDescent="0.25">
      <c r="A15" s="40" t="s">
        <v>15</v>
      </c>
      <c r="B15" s="41">
        <f>+B16+B17+B18+B19+B20+B21+B22+B23+B24</f>
        <v>205462313.40000001</v>
      </c>
      <c r="C15" s="43" t="s">
        <v>8</v>
      </c>
    </row>
    <row r="16" spans="1:5" x14ac:dyDescent="0.25">
      <c r="A16" s="7" t="s">
        <v>16</v>
      </c>
      <c r="B16" s="38">
        <v>6287595</v>
      </c>
      <c r="C16" s="16" t="s">
        <v>8</v>
      </c>
    </row>
    <row r="17" spans="1:3" x14ac:dyDescent="0.25">
      <c r="A17" s="7" t="s">
        <v>17</v>
      </c>
      <c r="B17" s="38">
        <v>173839118.40000001</v>
      </c>
      <c r="C17" s="16" t="s">
        <v>8</v>
      </c>
    </row>
    <row r="18" spans="1:3" x14ac:dyDescent="0.25">
      <c r="A18" s="7" t="s">
        <v>18</v>
      </c>
      <c r="B18" s="38">
        <v>3500000</v>
      </c>
      <c r="C18" s="16" t="s">
        <v>8</v>
      </c>
    </row>
    <row r="19" spans="1:3" ht="18" customHeight="1" x14ac:dyDescent="0.25">
      <c r="A19" s="7" t="s">
        <v>19</v>
      </c>
      <c r="B19" s="38">
        <v>130000</v>
      </c>
      <c r="C19" s="16" t="s">
        <v>8</v>
      </c>
    </row>
    <row r="20" spans="1:3" x14ac:dyDescent="0.25">
      <c r="A20" s="7" t="s">
        <v>20</v>
      </c>
      <c r="B20" s="38">
        <v>5772000</v>
      </c>
      <c r="C20" s="16" t="s">
        <v>8</v>
      </c>
    </row>
    <row r="21" spans="1:3" x14ac:dyDescent="0.25">
      <c r="A21" s="7" t="s">
        <v>21</v>
      </c>
      <c r="B21" s="38">
        <v>4386400</v>
      </c>
      <c r="C21" s="16" t="s">
        <v>8</v>
      </c>
    </row>
    <row r="22" spans="1:3" x14ac:dyDescent="0.25">
      <c r="A22" s="7" t="s">
        <v>22</v>
      </c>
      <c r="B22" s="38">
        <v>5100000</v>
      </c>
      <c r="C22" s="16" t="s">
        <v>8</v>
      </c>
    </row>
    <row r="23" spans="1:3" x14ac:dyDescent="0.25">
      <c r="A23" s="7" t="s">
        <v>23</v>
      </c>
      <c r="B23" s="38">
        <v>987200</v>
      </c>
      <c r="C23" s="16" t="s">
        <v>8</v>
      </c>
    </row>
    <row r="24" spans="1:3" x14ac:dyDescent="0.25">
      <c r="A24" s="7" t="s">
        <v>24</v>
      </c>
      <c r="B24" s="38">
        <v>5460000</v>
      </c>
      <c r="C24" s="16" t="s">
        <v>8</v>
      </c>
    </row>
    <row r="25" spans="1:3" x14ac:dyDescent="0.25">
      <c r="A25" s="40" t="s">
        <v>25</v>
      </c>
      <c r="B25" s="41">
        <f>+B26+B28+B30+B32+B34</f>
        <v>9231846</v>
      </c>
      <c r="C25" s="43" t="s">
        <v>8</v>
      </c>
    </row>
    <row r="26" spans="1:3" x14ac:dyDescent="0.25">
      <c r="A26" s="7" t="s">
        <v>26</v>
      </c>
      <c r="B26" s="38">
        <v>680750</v>
      </c>
      <c r="C26" s="16" t="s">
        <v>8</v>
      </c>
    </row>
    <row r="27" spans="1:3" x14ac:dyDescent="0.25">
      <c r="A27" s="7" t="s">
        <v>27</v>
      </c>
      <c r="B27" s="38"/>
      <c r="C27" s="16" t="s">
        <v>8</v>
      </c>
    </row>
    <row r="28" spans="1:3" x14ac:dyDescent="0.25">
      <c r="A28" s="7" t="s">
        <v>28</v>
      </c>
      <c r="B28" s="38">
        <v>700000</v>
      </c>
      <c r="C28" s="16" t="s">
        <v>8</v>
      </c>
    </row>
    <row r="29" spans="1:3" x14ac:dyDescent="0.25">
      <c r="A29" s="7" t="s">
        <v>29</v>
      </c>
      <c r="B29" s="38"/>
      <c r="C29" s="16" t="s">
        <v>8</v>
      </c>
    </row>
    <row r="30" spans="1:3" x14ac:dyDescent="0.25">
      <c r="A30" s="7" t="s">
        <v>30</v>
      </c>
      <c r="B30" s="38">
        <v>207500</v>
      </c>
      <c r="C30" s="16" t="s">
        <v>8</v>
      </c>
    </row>
    <row r="31" spans="1:3" x14ac:dyDescent="0.25">
      <c r="A31" s="7" t="s">
        <v>31</v>
      </c>
      <c r="B31" s="38"/>
      <c r="C31" s="16" t="s">
        <v>8</v>
      </c>
    </row>
    <row r="32" spans="1:3" x14ac:dyDescent="0.25">
      <c r="A32" s="7" t="s">
        <v>32</v>
      </c>
      <c r="B32" s="38">
        <v>6696000</v>
      </c>
      <c r="C32" s="16" t="s">
        <v>8</v>
      </c>
    </row>
    <row r="33" spans="1:3" x14ac:dyDescent="0.25">
      <c r="A33" s="7" t="s">
        <v>33</v>
      </c>
      <c r="B33" s="38"/>
      <c r="C33" s="16" t="s">
        <v>8</v>
      </c>
    </row>
    <row r="34" spans="1:3" x14ac:dyDescent="0.25">
      <c r="A34" s="7" t="s">
        <v>34</v>
      </c>
      <c r="B34" s="38">
        <v>947596</v>
      </c>
      <c r="C34" s="16" t="s">
        <v>8</v>
      </c>
    </row>
    <row r="35" spans="1:3" x14ac:dyDescent="0.25">
      <c r="A35" s="40" t="s">
        <v>35</v>
      </c>
      <c r="B35" s="44"/>
      <c r="C35" s="43" t="s">
        <v>8</v>
      </c>
    </row>
    <row r="36" spans="1:3" x14ac:dyDescent="0.25">
      <c r="A36" s="7" t="s">
        <v>36</v>
      </c>
      <c r="B36" s="39"/>
      <c r="C36" s="16" t="s">
        <v>8</v>
      </c>
    </row>
    <row r="37" spans="1:3" x14ac:dyDescent="0.25">
      <c r="A37" s="7" t="s">
        <v>37</v>
      </c>
      <c r="B37" s="39"/>
      <c r="C37" s="16" t="s">
        <v>8</v>
      </c>
    </row>
    <row r="38" spans="1:3" x14ac:dyDescent="0.25">
      <c r="A38" s="7" t="s">
        <v>38</v>
      </c>
      <c r="B38" s="39"/>
      <c r="C38" s="16" t="s">
        <v>8</v>
      </c>
    </row>
    <row r="39" spans="1:3" x14ac:dyDescent="0.25">
      <c r="A39" s="7" t="s">
        <v>39</v>
      </c>
      <c r="B39" s="39"/>
      <c r="C39" s="16" t="s">
        <v>8</v>
      </c>
    </row>
    <row r="40" spans="1:3" x14ac:dyDescent="0.25">
      <c r="A40" s="7" t="s">
        <v>40</v>
      </c>
      <c r="B40" s="39"/>
      <c r="C40" s="16" t="s">
        <v>8</v>
      </c>
    </row>
    <row r="41" spans="1:3" x14ac:dyDescent="0.25">
      <c r="A41" s="7" t="s">
        <v>41</v>
      </c>
      <c r="B41" s="39"/>
      <c r="C41" s="16" t="s">
        <v>8</v>
      </c>
    </row>
    <row r="42" spans="1:3" x14ac:dyDescent="0.25">
      <c r="A42" s="7" t="s">
        <v>42</v>
      </c>
      <c r="B42" s="39"/>
      <c r="C42" s="16" t="s">
        <v>8</v>
      </c>
    </row>
    <row r="43" spans="1:3" x14ac:dyDescent="0.25">
      <c r="A43" s="40" t="s">
        <v>43</v>
      </c>
      <c r="B43" s="44"/>
      <c r="C43" s="43" t="s">
        <v>8</v>
      </c>
    </row>
    <row r="44" spans="1:3" x14ac:dyDescent="0.25">
      <c r="A44" s="7" t="s">
        <v>44</v>
      </c>
      <c r="B44" s="39"/>
      <c r="C44" s="16" t="s">
        <v>8</v>
      </c>
    </row>
    <row r="45" spans="1:3" x14ac:dyDescent="0.25">
      <c r="A45" s="7" t="s">
        <v>45</v>
      </c>
      <c r="B45" s="39"/>
      <c r="C45" s="16" t="s">
        <v>8</v>
      </c>
    </row>
    <row r="46" spans="1:3" x14ac:dyDescent="0.25">
      <c r="A46" s="7" t="s">
        <v>46</v>
      </c>
      <c r="B46" s="39"/>
      <c r="C46" s="16" t="s">
        <v>8</v>
      </c>
    </row>
    <row r="47" spans="1:3" x14ac:dyDescent="0.25">
      <c r="A47" s="7" t="s">
        <v>47</v>
      </c>
      <c r="B47" s="39"/>
      <c r="C47" s="16" t="s">
        <v>8</v>
      </c>
    </row>
    <row r="48" spans="1:3" x14ac:dyDescent="0.25">
      <c r="A48" s="7" t="s">
        <v>48</v>
      </c>
      <c r="B48" s="39"/>
      <c r="C48" s="16" t="s">
        <v>8</v>
      </c>
    </row>
    <row r="49" spans="1:3" x14ac:dyDescent="0.25">
      <c r="A49" s="7" t="s">
        <v>49</v>
      </c>
      <c r="B49" s="39"/>
      <c r="C49" s="16" t="s">
        <v>8</v>
      </c>
    </row>
    <row r="50" spans="1:3" x14ac:dyDescent="0.25">
      <c r="A50" s="7" t="s">
        <v>50</v>
      </c>
      <c r="B50" s="39"/>
      <c r="C50" s="16" t="s">
        <v>8</v>
      </c>
    </row>
    <row r="51" spans="1:3" x14ac:dyDescent="0.25">
      <c r="A51" s="40" t="s">
        <v>51</v>
      </c>
      <c r="B51" s="44">
        <f>+B52+B53+B56+B57+B59</f>
        <v>5660339</v>
      </c>
      <c r="C51" s="43" t="s">
        <v>8</v>
      </c>
    </row>
    <row r="52" spans="1:3" x14ac:dyDescent="0.25">
      <c r="A52" s="7" t="s">
        <v>52</v>
      </c>
      <c r="B52" s="39">
        <v>3660339</v>
      </c>
      <c r="C52" s="16" t="s">
        <v>8</v>
      </c>
    </row>
    <row r="53" spans="1:3" x14ac:dyDescent="0.25">
      <c r="A53" s="7" t="s">
        <v>53</v>
      </c>
      <c r="B53" s="39">
        <v>500000</v>
      </c>
      <c r="C53" s="16" t="s">
        <v>8</v>
      </c>
    </row>
    <row r="54" spans="1:3" x14ac:dyDescent="0.25">
      <c r="A54" s="7" t="s">
        <v>54</v>
      </c>
      <c r="B54" s="39"/>
      <c r="C54" s="16" t="s">
        <v>8</v>
      </c>
    </row>
    <row r="55" spans="1:3" x14ac:dyDescent="0.25">
      <c r="A55" s="7" t="s">
        <v>55</v>
      </c>
      <c r="B55" s="39"/>
      <c r="C55" s="16" t="s">
        <v>8</v>
      </c>
    </row>
    <row r="56" spans="1:3" x14ac:dyDescent="0.25">
      <c r="A56" s="7" t="s">
        <v>56</v>
      </c>
      <c r="B56" s="39">
        <v>700000</v>
      </c>
      <c r="C56" s="16" t="s">
        <v>8</v>
      </c>
    </row>
    <row r="57" spans="1:3" x14ac:dyDescent="0.25">
      <c r="A57" s="7" t="s">
        <v>57</v>
      </c>
      <c r="B57" s="39">
        <v>400000</v>
      </c>
      <c r="C57" s="16" t="s">
        <v>8</v>
      </c>
    </row>
    <row r="58" spans="1:3" x14ac:dyDescent="0.25">
      <c r="A58" s="7" t="s">
        <v>58</v>
      </c>
      <c r="B58" s="39"/>
      <c r="C58" s="16" t="s">
        <v>8</v>
      </c>
    </row>
    <row r="59" spans="1:3" x14ac:dyDescent="0.25">
      <c r="A59" s="7" t="s">
        <v>59</v>
      </c>
      <c r="B59" s="39">
        <v>400000</v>
      </c>
      <c r="C59" s="16" t="s">
        <v>8</v>
      </c>
    </row>
    <row r="60" spans="1:3" x14ac:dyDescent="0.25">
      <c r="A60" s="7" t="s">
        <v>60</v>
      </c>
      <c r="B60" s="39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40" t="s">
        <v>61</v>
      </c>
      <c r="B62" s="44"/>
      <c r="C62" s="43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40" t="s">
        <v>66</v>
      </c>
      <c r="B68" s="44"/>
      <c r="C68" s="43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40" t="s">
        <v>69</v>
      </c>
      <c r="B71" s="44"/>
      <c r="C71" s="43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45" t="s">
        <v>73</v>
      </c>
      <c r="B75" s="46"/>
      <c r="C75" s="46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45" t="s">
        <v>83</v>
      </c>
      <c r="B86" s="46"/>
      <c r="C86" s="46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37">
        <f>B8</f>
        <v>347321281</v>
      </c>
    </row>
    <row r="89" spans="1:3" x14ac:dyDescent="0.25">
      <c r="A89" s="14" t="s">
        <v>106</v>
      </c>
    </row>
    <row r="90" spans="1:3" x14ac:dyDescent="0.25">
      <c r="A90" s="48" t="s">
        <v>108</v>
      </c>
    </row>
    <row r="91" spans="1:3" x14ac:dyDescent="0.25">
      <c r="A91" s="48" t="s">
        <v>107</v>
      </c>
    </row>
    <row r="92" spans="1:3" x14ac:dyDescent="0.25">
      <c r="A92" s="48" t="s">
        <v>109</v>
      </c>
    </row>
    <row r="93" spans="1:3" x14ac:dyDescent="0.25">
      <c r="A93" s="48" t="s">
        <v>110</v>
      </c>
    </row>
    <row r="94" spans="1:3" x14ac:dyDescent="0.25">
      <c r="A94" s="48" t="s">
        <v>111</v>
      </c>
    </row>
    <row r="95" spans="1:3" x14ac:dyDescent="0.25">
      <c r="A95" s="14"/>
    </row>
    <row r="98" spans="1:1" x14ac:dyDescent="0.25">
      <c r="A98" s="14" t="s">
        <v>117</v>
      </c>
    </row>
    <row r="99" spans="1:1" x14ac:dyDescent="0.25">
      <c r="A99" t="s">
        <v>116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O98" sqref="A1:O98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20" customWidth="1"/>
    <col min="3" max="3" width="16.42578125" style="20" customWidth="1"/>
    <col min="4" max="4" width="15.7109375" style="20" customWidth="1"/>
    <col min="5" max="5" width="15.28515625" style="20" bestFit="1" customWidth="1"/>
    <col min="6" max="6" width="15.42578125" style="20" customWidth="1"/>
    <col min="7" max="7" width="15.140625" style="20" customWidth="1"/>
    <col min="8" max="8" width="15.7109375" style="20" customWidth="1"/>
    <col min="9" max="9" width="17" style="20" customWidth="1"/>
    <col min="10" max="10" width="17.42578125" style="20" customWidth="1"/>
    <col min="11" max="11" width="16.85546875" style="20" customWidth="1"/>
    <col min="12" max="12" width="16.42578125" style="20" customWidth="1"/>
    <col min="13" max="13" width="18.85546875" style="20" customWidth="1"/>
    <col min="14" max="14" width="11" style="20" customWidth="1"/>
    <col min="15" max="15" width="15.85546875" style="20" customWidth="1"/>
    <col min="16" max="16" width="13.5703125" style="20" customWidth="1"/>
    <col min="17" max="17" width="12.7109375" style="20" bestFit="1" customWidth="1"/>
    <col min="18" max="16384" width="9.140625" style="20"/>
  </cols>
  <sheetData>
    <row r="1" spans="1:17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7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x14ac:dyDescent="0.25">
      <c r="A3" s="80" t="s">
        <v>118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7" x14ac:dyDescent="0.25">
      <c r="A4" s="79" t="s">
        <v>113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7" x14ac:dyDescent="0.25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7" x14ac:dyDescent="0.25">
      <c r="A6" s="21"/>
      <c r="B6" s="21"/>
      <c r="C6" s="22" t="s">
        <v>85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7" ht="31.5" x14ac:dyDescent="0.25">
      <c r="A7" s="11" t="s">
        <v>4</v>
      </c>
      <c r="B7" s="12" t="s">
        <v>5</v>
      </c>
      <c r="C7" s="12" t="s">
        <v>86</v>
      </c>
      <c r="D7" s="49" t="s">
        <v>87</v>
      </c>
      <c r="E7" s="12" t="s">
        <v>88</v>
      </c>
      <c r="F7" s="12" t="s">
        <v>89</v>
      </c>
      <c r="G7" s="12" t="s">
        <v>90</v>
      </c>
      <c r="H7" s="12" t="s">
        <v>91</v>
      </c>
      <c r="I7" s="12" t="s">
        <v>92</v>
      </c>
      <c r="J7" s="12" t="s">
        <v>93</v>
      </c>
      <c r="K7" s="12" t="s">
        <v>94</v>
      </c>
      <c r="L7" s="12" t="s">
        <v>95</v>
      </c>
      <c r="M7" s="12" t="s">
        <v>96</v>
      </c>
      <c r="N7" s="12" t="s">
        <v>97</v>
      </c>
      <c r="O7" s="12" t="s">
        <v>98</v>
      </c>
    </row>
    <row r="8" spans="1:17" x14ac:dyDescent="0.25">
      <c r="A8" s="53" t="s">
        <v>7</v>
      </c>
      <c r="B8" s="62">
        <f>+B9+B15+B25+B51</f>
        <v>347321281</v>
      </c>
      <c r="C8" s="62">
        <f>+C9+C15</f>
        <v>8542663.5599999987</v>
      </c>
      <c r="D8" s="62">
        <f>+D9+D15+D25</f>
        <v>8685502.7999999989</v>
      </c>
      <c r="E8" s="62">
        <f>+E9+E15+E25+E51</f>
        <v>11895078.41</v>
      </c>
      <c r="F8" s="62">
        <f>+F9+F15+F25+F51</f>
        <v>21871068.719999999</v>
      </c>
      <c r="G8" s="62">
        <f>+G9+G15+G25+G51</f>
        <v>37820541.82</v>
      </c>
      <c r="H8" s="66"/>
      <c r="I8" s="59"/>
      <c r="J8" s="59"/>
      <c r="K8" s="59"/>
      <c r="L8" s="59"/>
      <c r="M8" s="59"/>
      <c r="N8" s="59"/>
      <c r="O8" s="59">
        <f>SUM(C8:N8)</f>
        <v>88814855.310000002</v>
      </c>
      <c r="Q8" s="35"/>
    </row>
    <row r="9" spans="1:17" ht="30" x14ac:dyDescent="0.25">
      <c r="A9" s="53" t="s">
        <v>9</v>
      </c>
      <c r="B9" s="62">
        <f>+B10+B11+B14</f>
        <v>126966782.59999999</v>
      </c>
      <c r="C9" s="62">
        <f>+C10+C11+C14</f>
        <v>7690890.1999999993</v>
      </c>
      <c r="D9" s="62">
        <f>+D14+D11+D10</f>
        <v>7716365.2699999996</v>
      </c>
      <c r="E9" s="62">
        <f>+E10+E11+E14</f>
        <v>7803228.7699999996</v>
      </c>
      <c r="F9" s="62">
        <f>+F10+F11+F14</f>
        <v>13292578.619999999</v>
      </c>
      <c r="G9" s="62">
        <f>+G10+G11+G12+G14</f>
        <v>7963115.9199999999</v>
      </c>
      <c r="H9" s="59"/>
      <c r="I9" s="59"/>
      <c r="J9" s="59"/>
      <c r="K9" s="59"/>
      <c r="L9" s="59"/>
      <c r="M9" s="59"/>
      <c r="N9" s="59"/>
      <c r="O9" s="59">
        <f>SUM(C9:N9)</f>
        <v>44466178.780000001</v>
      </c>
    </row>
    <row r="10" spans="1:17" x14ac:dyDescent="0.25">
      <c r="A10" s="54" t="s">
        <v>10</v>
      </c>
      <c r="B10" s="69">
        <v>88844072</v>
      </c>
      <c r="C10" s="70">
        <v>6342689.4299999997</v>
      </c>
      <c r="D10" s="60">
        <v>6354000</v>
      </c>
      <c r="E10" s="60">
        <v>6369000</v>
      </c>
      <c r="F10" s="60">
        <v>6459000</v>
      </c>
      <c r="G10" s="60">
        <v>6519000</v>
      </c>
      <c r="H10" s="59"/>
      <c r="I10" s="59"/>
      <c r="J10" s="59"/>
      <c r="K10" s="59"/>
      <c r="L10" s="59"/>
      <c r="M10" s="59"/>
      <c r="N10" s="59"/>
      <c r="O10" s="59">
        <f>SUM(C10:N10)</f>
        <v>32043689.43</v>
      </c>
    </row>
    <row r="11" spans="1:17" x14ac:dyDescent="0.25">
      <c r="A11" s="54" t="s">
        <v>11</v>
      </c>
      <c r="B11" s="69">
        <v>25764500</v>
      </c>
      <c r="C11" s="60">
        <v>394000</v>
      </c>
      <c r="D11" s="60">
        <v>394000</v>
      </c>
      <c r="E11" s="60">
        <v>454000</v>
      </c>
      <c r="F11" s="70">
        <v>5844625</v>
      </c>
      <c r="G11" s="60">
        <v>436500</v>
      </c>
      <c r="H11" s="59"/>
      <c r="I11" s="59"/>
      <c r="J11" s="59"/>
      <c r="K11" s="59"/>
      <c r="L11" s="59"/>
      <c r="M11" s="59"/>
      <c r="N11" s="59"/>
      <c r="O11" s="59">
        <f t="shared" ref="O11:O73" si="0">SUM(C11:N11)</f>
        <v>7523125</v>
      </c>
    </row>
    <row r="12" spans="1:17" ht="30" x14ac:dyDescent="0.25">
      <c r="A12" s="54" t="s">
        <v>12</v>
      </c>
      <c r="B12" s="69" t="s">
        <v>8</v>
      </c>
      <c r="C12" s="60">
        <v>0</v>
      </c>
      <c r="D12" s="60">
        <v>0</v>
      </c>
      <c r="E12" s="60"/>
      <c r="F12" s="62"/>
      <c r="G12" s="60">
        <v>19020.8</v>
      </c>
      <c r="H12" s="59"/>
      <c r="I12" s="59"/>
      <c r="J12" s="59"/>
      <c r="K12" s="59"/>
      <c r="L12" s="59"/>
      <c r="M12" s="59"/>
      <c r="N12" s="59"/>
      <c r="O12" s="59">
        <f t="shared" ref="O12:O19" si="1">SUM(C12:N12)</f>
        <v>19020.8</v>
      </c>
    </row>
    <row r="13" spans="1:17" ht="32.25" customHeight="1" x14ac:dyDescent="0.25">
      <c r="A13" s="54" t="s">
        <v>13</v>
      </c>
      <c r="B13" s="69">
        <v>0</v>
      </c>
      <c r="C13" s="60">
        <v>0</v>
      </c>
      <c r="D13" s="60">
        <v>0</v>
      </c>
      <c r="E13" s="60"/>
      <c r="F13" s="62"/>
      <c r="G13" s="60"/>
      <c r="H13" s="59"/>
      <c r="I13" s="59"/>
      <c r="J13" s="59"/>
      <c r="K13" s="59"/>
      <c r="L13" s="59"/>
      <c r="M13" s="59"/>
      <c r="N13" s="59"/>
      <c r="O13" s="59">
        <f t="shared" si="1"/>
        <v>0</v>
      </c>
    </row>
    <row r="14" spans="1:17" ht="27" customHeight="1" x14ac:dyDescent="0.25">
      <c r="A14" s="54" t="s">
        <v>14</v>
      </c>
      <c r="B14" s="69">
        <v>12358210.6</v>
      </c>
      <c r="C14" s="60">
        <v>954200.77</v>
      </c>
      <c r="D14" s="60">
        <v>968365.27</v>
      </c>
      <c r="E14" s="60">
        <v>980228.77</v>
      </c>
      <c r="F14" s="70">
        <v>988953.62</v>
      </c>
      <c r="G14" s="60">
        <v>988595.12</v>
      </c>
      <c r="H14" s="59"/>
      <c r="I14" s="59"/>
      <c r="J14" s="59"/>
      <c r="K14" s="59"/>
      <c r="L14" s="59"/>
      <c r="M14" s="59"/>
      <c r="N14" s="59"/>
      <c r="O14" s="59">
        <f t="shared" si="1"/>
        <v>4880343.55</v>
      </c>
    </row>
    <row r="15" spans="1:17" x14ac:dyDescent="0.25">
      <c r="A15" s="53" t="s">
        <v>15</v>
      </c>
      <c r="B15" s="71">
        <f>+B16+B17+B18+B19+B20+B21+B22+B23+B24</f>
        <v>205462313.40000001</v>
      </c>
      <c r="C15" s="62">
        <f>+C16+C17+C20+C21+C23+C24</f>
        <v>851773.36</v>
      </c>
      <c r="D15" s="62">
        <f>+D16+D17+D20+D21+D22+D23+D24</f>
        <v>897027.84</v>
      </c>
      <c r="E15" s="62">
        <f>+E16+E17+E18+E20+E21+E22+E23+E24</f>
        <v>2754577.47</v>
      </c>
      <c r="F15" s="62">
        <f>+F16+F17+F19+F20+F21+F22+F23+F24</f>
        <v>8200106.5599999996</v>
      </c>
      <c r="G15" s="62">
        <f>+G16+G17+G18+G20+G21+G22+G23+G24</f>
        <v>28812043.739999995</v>
      </c>
      <c r="H15" s="59"/>
      <c r="I15" s="59"/>
      <c r="J15" s="59"/>
      <c r="K15" s="59"/>
      <c r="L15" s="59"/>
      <c r="M15" s="59"/>
      <c r="N15" s="59"/>
      <c r="O15" s="59">
        <f t="shared" si="1"/>
        <v>41515528.969999999</v>
      </c>
    </row>
    <row r="16" spans="1:17" x14ac:dyDescent="0.25">
      <c r="A16" s="54" t="s">
        <v>16</v>
      </c>
      <c r="B16" s="69">
        <v>6287595</v>
      </c>
      <c r="C16" s="60">
        <v>290801.07</v>
      </c>
      <c r="D16" s="60">
        <v>321481.44</v>
      </c>
      <c r="E16" s="60">
        <v>817646.4</v>
      </c>
      <c r="F16" s="60">
        <v>254895.49</v>
      </c>
      <c r="G16" s="60">
        <v>540754.84</v>
      </c>
      <c r="H16" s="59"/>
      <c r="I16" s="59"/>
      <c r="J16" s="59"/>
      <c r="K16" s="59"/>
      <c r="L16" s="59"/>
      <c r="M16" s="63"/>
      <c r="N16" s="59"/>
      <c r="O16" s="59">
        <f t="shared" si="1"/>
        <v>2225579.2400000002</v>
      </c>
    </row>
    <row r="17" spans="1:15" ht="30" x14ac:dyDescent="0.25">
      <c r="A17" s="54" t="s">
        <v>17</v>
      </c>
      <c r="B17" s="69">
        <v>173839118.40000001</v>
      </c>
      <c r="C17" s="60">
        <v>25592.36</v>
      </c>
      <c r="D17" s="60">
        <v>59000</v>
      </c>
      <c r="E17" s="60">
        <v>28178.400000000001</v>
      </c>
      <c r="F17" s="60">
        <v>5357200</v>
      </c>
      <c r="G17" s="60">
        <v>26974800</v>
      </c>
      <c r="H17" s="59"/>
      <c r="I17" s="59"/>
      <c r="J17" s="59"/>
      <c r="K17" s="59"/>
      <c r="L17" s="59"/>
      <c r="M17" s="63"/>
      <c r="N17" s="59"/>
      <c r="O17" s="59">
        <f t="shared" si="1"/>
        <v>32444770.759999998</v>
      </c>
    </row>
    <row r="18" spans="1:15" x14ac:dyDescent="0.25">
      <c r="A18" s="54" t="s">
        <v>18</v>
      </c>
      <c r="B18" s="69">
        <v>3500000</v>
      </c>
      <c r="C18" s="62">
        <v>0</v>
      </c>
      <c r="D18" s="62">
        <v>0</v>
      </c>
      <c r="E18" s="70">
        <v>768458.87</v>
      </c>
      <c r="F18" s="62">
        <v>0</v>
      </c>
      <c r="G18" s="60">
        <v>252782.5</v>
      </c>
      <c r="H18" s="59"/>
      <c r="I18" s="59"/>
      <c r="J18" s="59"/>
      <c r="K18" s="59"/>
      <c r="L18" s="59"/>
      <c r="M18" s="63"/>
      <c r="N18" s="59"/>
      <c r="O18" s="59">
        <f t="shared" si="1"/>
        <v>1021241.37</v>
      </c>
    </row>
    <row r="19" spans="1:15" ht="30.75" customHeight="1" x14ac:dyDescent="0.25">
      <c r="A19" s="54" t="s">
        <v>19</v>
      </c>
      <c r="B19" s="69">
        <v>130000</v>
      </c>
      <c r="C19" s="62">
        <v>0</v>
      </c>
      <c r="D19" s="62">
        <v>0</v>
      </c>
      <c r="E19" s="60">
        <v>0</v>
      </c>
      <c r="F19" s="70">
        <v>170540</v>
      </c>
      <c r="G19" s="60"/>
      <c r="H19" s="59"/>
      <c r="I19" s="59"/>
      <c r="J19" s="59"/>
      <c r="K19" s="59"/>
      <c r="L19" s="59"/>
      <c r="M19" s="63"/>
      <c r="N19" s="59"/>
      <c r="O19" s="59">
        <f t="shared" si="1"/>
        <v>170540</v>
      </c>
    </row>
    <row r="20" spans="1:15" x14ac:dyDescent="0.25">
      <c r="A20" s="54" t="s">
        <v>20</v>
      </c>
      <c r="B20" s="69">
        <v>5772000</v>
      </c>
      <c r="C20" s="60">
        <v>50000</v>
      </c>
      <c r="D20" s="60">
        <v>25000</v>
      </c>
      <c r="E20" s="60">
        <v>329306.45</v>
      </c>
      <c r="F20" s="70">
        <v>587819.29</v>
      </c>
      <c r="G20" s="60">
        <v>321649.49</v>
      </c>
      <c r="H20" s="59"/>
      <c r="I20" s="59"/>
      <c r="J20" s="59"/>
      <c r="K20" s="59"/>
      <c r="L20" s="59"/>
      <c r="M20" s="63"/>
      <c r="N20" s="59"/>
      <c r="O20" s="59">
        <f t="shared" si="0"/>
        <v>1313775.23</v>
      </c>
    </row>
    <row r="21" spans="1:15" x14ac:dyDescent="0.25">
      <c r="A21" s="54" t="s">
        <v>21</v>
      </c>
      <c r="B21" s="69">
        <v>4386400</v>
      </c>
      <c r="C21" s="60">
        <v>261263.53</v>
      </c>
      <c r="D21" s="60">
        <v>163590</v>
      </c>
      <c r="E21" s="60">
        <v>354394.17</v>
      </c>
      <c r="F21" s="70">
        <v>257856.52</v>
      </c>
      <c r="G21" s="60">
        <v>161595</v>
      </c>
      <c r="H21" s="59"/>
      <c r="I21" s="59"/>
      <c r="J21" s="59"/>
      <c r="K21" s="59"/>
      <c r="L21" s="59"/>
      <c r="M21" s="63"/>
      <c r="N21" s="59"/>
      <c r="O21" s="59">
        <f t="shared" si="0"/>
        <v>1198699.22</v>
      </c>
    </row>
    <row r="22" spans="1:15" ht="60" x14ac:dyDescent="0.25">
      <c r="A22" s="54" t="s">
        <v>22</v>
      </c>
      <c r="B22" s="69">
        <v>5100000</v>
      </c>
      <c r="C22" s="62">
        <v>0</v>
      </c>
      <c r="D22" s="60">
        <v>43070</v>
      </c>
      <c r="E22" s="60">
        <v>99440.1</v>
      </c>
      <c r="F22" s="70">
        <v>1173888.46</v>
      </c>
      <c r="G22" s="60">
        <v>145402.13</v>
      </c>
      <c r="H22" s="59"/>
      <c r="I22" s="59"/>
      <c r="J22" s="59"/>
      <c r="K22" s="59"/>
      <c r="L22" s="59"/>
      <c r="M22" s="63"/>
      <c r="N22" s="59"/>
      <c r="O22" s="59">
        <f>SUM(C22:N22)</f>
        <v>1461800.69</v>
      </c>
    </row>
    <row r="23" spans="1:15" ht="40.5" customHeight="1" x14ac:dyDescent="0.25">
      <c r="A23" s="54" t="s">
        <v>23</v>
      </c>
      <c r="B23" s="69">
        <v>987200</v>
      </c>
      <c r="C23" s="60">
        <v>20000</v>
      </c>
      <c r="D23" s="60">
        <v>20000</v>
      </c>
      <c r="E23" s="60">
        <v>22859.08</v>
      </c>
      <c r="F23" s="70">
        <v>20000</v>
      </c>
      <c r="G23" s="60">
        <v>56556.38</v>
      </c>
      <c r="H23" s="59"/>
      <c r="I23" s="59"/>
      <c r="J23" s="59"/>
      <c r="K23" s="59"/>
      <c r="L23" s="59"/>
      <c r="M23" s="63"/>
      <c r="N23" s="59"/>
      <c r="O23" s="59">
        <f t="shared" si="0"/>
        <v>139415.46</v>
      </c>
    </row>
    <row r="24" spans="1:15" ht="30" x14ac:dyDescent="0.25">
      <c r="A24" s="54" t="s">
        <v>24</v>
      </c>
      <c r="B24" s="67">
        <v>5460000</v>
      </c>
      <c r="C24" s="60">
        <v>204116.4</v>
      </c>
      <c r="D24" s="60">
        <v>264886.40000000002</v>
      </c>
      <c r="E24" s="60">
        <v>334294</v>
      </c>
      <c r="F24" s="70">
        <v>377906.8</v>
      </c>
      <c r="G24" s="60">
        <v>358503.4</v>
      </c>
      <c r="H24" s="59"/>
      <c r="I24" s="59"/>
      <c r="J24" s="59"/>
      <c r="K24" s="59"/>
      <c r="L24" s="59"/>
      <c r="M24" s="63"/>
      <c r="N24" s="59"/>
      <c r="O24" s="59">
        <f t="shared" si="0"/>
        <v>1539707</v>
      </c>
    </row>
    <row r="25" spans="1:15" x14ac:dyDescent="0.25">
      <c r="A25" s="53" t="s">
        <v>25</v>
      </c>
      <c r="B25" s="71">
        <f>+B26+B28+B30+B32+B34</f>
        <v>9231846</v>
      </c>
      <c r="C25" s="62">
        <v>0</v>
      </c>
      <c r="D25" s="62">
        <f>+D26+D27+D28+D29+D30+D31+D32+D33+D34</f>
        <v>72109.69</v>
      </c>
      <c r="E25" s="62">
        <f>+E26+E28+E30+E32+E34</f>
        <v>1216912.17</v>
      </c>
      <c r="F25" s="72">
        <f>+F26+F28+F34</f>
        <v>221874.24</v>
      </c>
      <c r="G25" s="62">
        <f>+G26+G27+G32+G34</f>
        <v>481245.74000000005</v>
      </c>
      <c r="H25" s="59"/>
      <c r="I25" s="59"/>
      <c r="J25" s="59"/>
      <c r="K25" s="59"/>
      <c r="L25" s="59"/>
      <c r="M25" s="59"/>
      <c r="N25" s="59"/>
      <c r="O25" s="59">
        <f t="shared" si="0"/>
        <v>1992141.8399999999</v>
      </c>
    </row>
    <row r="26" spans="1:15" ht="30" x14ac:dyDescent="0.25">
      <c r="A26" s="54" t="s">
        <v>26</v>
      </c>
      <c r="B26" s="69">
        <v>680750</v>
      </c>
      <c r="C26" s="62">
        <v>0</v>
      </c>
      <c r="D26" s="60">
        <v>3660</v>
      </c>
      <c r="E26" s="70">
        <v>3900</v>
      </c>
      <c r="F26" s="70">
        <v>6240</v>
      </c>
      <c r="G26" s="60">
        <v>48915.4</v>
      </c>
      <c r="H26" s="59"/>
      <c r="I26" s="59"/>
      <c r="J26" s="59"/>
      <c r="K26" s="59"/>
      <c r="L26" s="59"/>
      <c r="M26" s="59"/>
      <c r="N26" s="59"/>
      <c r="O26" s="59">
        <f t="shared" si="0"/>
        <v>62715.4</v>
      </c>
    </row>
    <row r="27" spans="1:15" x14ac:dyDescent="0.25">
      <c r="A27" s="54" t="s">
        <v>27</v>
      </c>
      <c r="B27" s="69"/>
      <c r="C27" s="62">
        <v>0</v>
      </c>
      <c r="D27" s="62"/>
      <c r="E27" s="62">
        <v>0</v>
      </c>
      <c r="F27" s="52"/>
      <c r="G27" s="60">
        <v>3894</v>
      </c>
      <c r="H27" s="59"/>
      <c r="I27" s="59"/>
      <c r="J27" s="59"/>
      <c r="K27" s="59"/>
      <c r="L27" s="59"/>
      <c r="M27" s="59"/>
      <c r="N27" s="59"/>
      <c r="O27" s="59">
        <f t="shared" si="0"/>
        <v>3894</v>
      </c>
    </row>
    <row r="28" spans="1:15" ht="30" x14ac:dyDescent="0.25">
      <c r="A28" s="54" t="s">
        <v>28</v>
      </c>
      <c r="B28" s="69">
        <v>700000</v>
      </c>
      <c r="C28" s="62">
        <v>0</v>
      </c>
      <c r="D28" s="62"/>
      <c r="E28" s="70">
        <v>18006.8</v>
      </c>
      <c r="F28" s="60">
        <v>28654.94</v>
      </c>
      <c r="G28" s="60"/>
      <c r="H28" s="59"/>
      <c r="I28" s="59"/>
      <c r="J28" s="59"/>
      <c r="K28" s="59"/>
      <c r="L28" s="59"/>
      <c r="M28" s="59"/>
      <c r="N28" s="59"/>
      <c r="O28" s="59">
        <f t="shared" si="0"/>
        <v>46661.74</v>
      </c>
    </row>
    <row r="29" spans="1:15" ht="30.75" customHeight="1" x14ac:dyDescent="0.25">
      <c r="A29" s="54" t="s">
        <v>29</v>
      </c>
      <c r="B29" s="68" t="s">
        <v>8</v>
      </c>
      <c r="C29" s="62">
        <v>0</v>
      </c>
      <c r="D29" s="62"/>
      <c r="E29" s="62">
        <v>0</v>
      </c>
      <c r="F29" s="62"/>
      <c r="G29" s="60"/>
      <c r="H29" s="59"/>
      <c r="I29" s="59"/>
      <c r="J29" s="59"/>
      <c r="K29" s="59"/>
      <c r="L29" s="59"/>
      <c r="M29" s="59"/>
      <c r="N29" s="59"/>
      <c r="O29" s="59">
        <f t="shared" si="0"/>
        <v>0</v>
      </c>
    </row>
    <row r="30" spans="1:15" ht="30" x14ac:dyDescent="0.25">
      <c r="A30" s="54" t="s">
        <v>30</v>
      </c>
      <c r="B30" s="69">
        <v>207500</v>
      </c>
      <c r="C30" s="62">
        <v>0</v>
      </c>
      <c r="D30" s="62"/>
      <c r="E30" s="70">
        <v>18087.66</v>
      </c>
      <c r="F30" s="62"/>
      <c r="G30" s="60"/>
      <c r="H30" s="59"/>
      <c r="I30" s="59"/>
      <c r="J30" s="59"/>
      <c r="K30" s="59"/>
      <c r="L30" s="59"/>
      <c r="M30" s="59"/>
      <c r="N30" s="59"/>
      <c r="O30" s="59">
        <f t="shared" si="0"/>
        <v>18087.66</v>
      </c>
    </row>
    <row r="31" spans="1:15" ht="30" x14ac:dyDescent="0.25">
      <c r="A31" s="54" t="s">
        <v>31</v>
      </c>
      <c r="B31" s="68" t="s">
        <v>8</v>
      </c>
      <c r="C31" s="62">
        <v>0</v>
      </c>
      <c r="D31" s="62"/>
      <c r="E31" s="62">
        <v>0</v>
      </c>
      <c r="F31" s="62"/>
      <c r="G31" s="60"/>
      <c r="H31" s="59"/>
      <c r="I31" s="59"/>
      <c r="J31" s="59"/>
      <c r="K31" s="59"/>
      <c r="L31" s="59"/>
      <c r="M31" s="59"/>
      <c r="N31" s="59"/>
      <c r="O31" s="59">
        <f t="shared" si="0"/>
        <v>0</v>
      </c>
    </row>
    <row r="32" spans="1:15" ht="43.5" customHeight="1" x14ac:dyDescent="0.25">
      <c r="A32" s="54" t="s">
        <v>32</v>
      </c>
      <c r="B32" s="69">
        <v>6696000</v>
      </c>
      <c r="C32" s="62">
        <v>0</v>
      </c>
      <c r="D32" s="70">
        <v>55127.49</v>
      </c>
      <c r="E32" s="70">
        <v>862515.62</v>
      </c>
      <c r="F32" s="62"/>
      <c r="G32" s="60">
        <v>387030.14</v>
      </c>
      <c r="H32" s="59"/>
      <c r="I32" s="59"/>
      <c r="J32" s="59"/>
      <c r="K32" s="59"/>
      <c r="L32" s="59"/>
      <c r="M32" s="59"/>
      <c r="N32" s="59"/>
      <c r="O32" s="59">
        <f t="shared" si="0"/>
        <v>1304673.25</v>
      </c>
    </row>
    <row r="33" spans="1:15" ht="56.25" customHeight="1" x14ac:dyDescent="0.25">
      <c r="A33" s="54" t="s">
        <v>33</v>
      </c>
      <c r="B33" s="68" t="s">
        <v>8</v>
      </c>
      <c r="C33" s="62">
        <v>0</v>
      </c>
      <c r="D33" s="62"/>
      <c r="E33" s="62">
        <v>0</v>
      </c>
      <c r="F33" s="62"/>
      <c r="G33" s="62"/>
      <c r="H33" s="59"/>
      <c r="I33" s="59"/>
      <c r="J33" s="59"/>
      <c r="K33" s="59"/>
      <c r="L33" s="59"/>
      <c r="M33" s="59"/>
      <c r="N33" s="59"/>
      <c r="O33" s="59">
        <f t="shared" si="0"/>
        <v>0</v>
      </c>
    </row>
    <row r="34" spans="1:15" ht="30.75" customHeight="1" x14ac:dyDescent="0.25">
      <c r="A34" s="54" t="s">
        <v>34</v>
      </c>
      <c r="B34" s="69">
        <v>947596</v>
      </c>
      <c r="C34" s="62">
        <v>0</v>
      </c>
      <c r="D34" s="70">
        <v>13322.2</v>
      </c>
      <c r="E34" s="70">
        <v>314402.09000000003</v>
      </c>
      <c r="F34" s="60">
        <v>186979.3</v>
      </c>
      <c r="G34" s="73">
        <v>41406.199999999997</v>
      </c>
      <c r="H34" s="59"/>
      <c r="I34" s="59"/>
      <c r="J34" s="59"/>
      <c r="K34" s="59"/>
      <c r="L34" s="59"/>
      <c r="M34" s="59"/>
      <c r="N34" s="59"/>
      <c r="O34" s="59">
        <f t="shared" si="0"/>
        <v>556109.79</v>
      </c>
    </row>
    <row r="35" spans="1:15" x14ac:dyDescent="0.25">
      <c r="A35" s="53" t="s">
        <v>35</v>
      </c>
      <c r="B35" s="68" t="s">
        <v>8</v>
      </c>
      <c r="C35" s="62">
        <v>0</v>
      </c>
      <c r="D35" s="62"/>
      <c r="E35" s="62"/>
      <c r="F35" s="62"/>
      <c r="G35" s="62"/>
      <c r="H35" s="59"/>
      <c r="I35" s="59"/>
      <c r="J35" s="59"/>
      <c r="K35" s="59"/>
      <c r="L35" s="59"/>
      <c r="M35" s="59"/>
      <c r="N35" s="59"/>
      <c r="O35" s="59">
        <f t="shared" si="0"/>
        <v>0</v>
      </c>
    </row>
    <row r="36" spans="1:15" ht="30" x14ac:dyDescent="0.25">
      <c r="A36" s="54" t="s">
        <v>36</v>
      </c>
      <c r="B36" s="68" t="s">
        <v>8</v>
      </c>
      <c r="C36" s="62">
        <v>0</v>
      </c>
      <c r="D36" s="62"/>
      <c r="E36" s="62"/>
      <c r="F36" s="62"/>
      <c r="G36" s="62"/>
      <c r="H36" s="59"/>
      <c r="I36" s="59"/>
      <c r="J36" s="59"/>
      <c r="K36" s="59"/>
      <c r="L36" s="59"/>
      <c r="M36" s="59"/>
      <c r="N36" s="59"/>
      <c r="O36" s="59">
        <f t="shared" si="0"/>
        <v>0</v>
      </c>
    </row>
    <row r="37" spans="1:15" ht="45" x14ac:dyDescent="0.25">
      <c r="A37" s="54" t="s">
        <v>37</v>
      </c>
      <c r="B37" s="62" t="s">
        <v>8</v>
      </c>
      <c r="C37" s="62">
        <v>0</v>
      </c>
      <c r="D37" s="62"/>
      <c r="E37" s="62"/>
      <c r="F37" s="62"/>
      <c r="G37" s="62"/>
      <c r="H37" s="59"/>
      <c r="I37" s="59"/>
      <c r="J37" s="59"/>
      <c r="K37" s="59"/>
      <c r="L37" s="59"/>
      <c r="M37" s="59"/>
      <c r="N37" s="59"/>
      <c r="O37" s="59">
        <f t="shared" si="0"/>
        <v>0</v>
      </c>
    </row>
    <row r="38" spans="1:15" ht="45" x14ac:dyDescent="0.25">
      <c r="A38" s="54" t="s">
        <v>38</v>
      </c>
      <c r="B38" s="62" t="s">
        <v>8</v>
      </c>
      <c r="C38" s="62">
        <v>0</v>
      </c>
      <c r="D38" s="62"/>
      <c r="E38" s="62"/>
      <c r="F38" s="62"/>
      <c r="G38" s="62"/>
      <c r="H38" s="59"/>
      <c r="I38" s="59"/>
      <c r="J38" s="59"/>
      <c r="K38" s="59"/>
      <c r="L38" s="59"/>
      <c r="M38" s="59"/>
      <c r="N38" s="59"/>
      <c r="O38" s="59">
        <f t="shared" si="0"/>
        <v>0</v>
      </c>
    </row>
    <row r="39" spans="1:15" ht="45" x14ac:dyDescent="0.25">
      <c r="A39" s="54" t="s">
        <v>39</v>
      </c>
      <c r="B39" s="62" t="s">
        <v>8</v>
      </c>
      <c r="C39" s="62">
        <v>0</v>
      </c>
      <c r="D39" s="62"/>
      <c r="E39" s="62"/>
      <c r="F39" s="62"/>
      <c r="G39" s="62"/>
      <c r="H39" s="59"/>
      <c r="I39" s="59"/>
      <c r="J39" s="59"/>
      <c r="K39" s="59"/>
      <c r="L39" s="59"/>
      <c r="M39" s="59"/>
      <c r="N39" s="59"/>
      <c r="O39" s="59">
        <f t="shared" si="0"/>
        <v>0</v>
      </c>
    </row>
    <row r="40" spans="1:15" ht="45" x14ac:dyDescent="0.25">
      <c r="A40" s="54" t="s">
        <v>40</v>
      </c>
      <c r="B40" s="62" t="s">
        <v>8</v>
      </c>
      <c r="C40" s="62">
        <v>0</v>
      </c>
      <c r="D40" s="62"/>
      <c r="E40" s="62"/>
      <c r="F40" s="62"/>
      <c r="G40" s="62"/>
      <c r="H40" s="59"/>
      <c r="I40" s="59"/>
      <c r="J40" s="59"/>
      <c r="K40" s="59"/>
      <c r="L40" s="59"/>
      <c r="M40" s="59"/>
      <c r="N40" s="59"/>
      <c r="O40" s="59">
        <f t="shared" si="0"/>
        <v>0</v>
      </c>
    </row>
    <row r="41" spans="1:15" ht="30" x14ac:dyDescent="0.25">
      <c r="A41" s="54" t="s">
        <v>41</v>
      </c>
      <c r="B41" s="62" t="s">
        <v>8</v>
      </c>
      <c r="C41" s="62">
        <v>0</v>
      </c>
      <c r="D41" s="62"/>
      <c r="E41" s="62"/>
      <c r="F41" s="62"/>
      <c r="G41" s="62"/>
      <c r="H41" s="59"/>
      <c r="I41" s="59"/>
      <c r="J41" s="59"/>
      <c r="K41" s="59"/>
      <c r="L41" s="59"/>
      <c r="M41" s="59"/>
      <c r="N41" s="59"/>
      <c r="O41" s="59">
        <f t="shared" si="0"/>
        <v>0</v>
      </c>
    </row>
    <row r="42" spans="1:15" ht="45" x14ac:dyDescent="0.25">
      <c r="A42" s="54" t="s">
        <v>42</v>
      </c>
      <c r="B42" s="62" t="s">
        <v>8</v>
      </c>
      <c r="C42" s="62">
        <v>0</v>
      </c>
      <c r="D42" s="62"/>
      <c r="E42" s="62"/>
      <c r="F42" s="62"/>
      <c r="G42" s="62"/>
      <c r="H42" s="59"/>
      <c r="I42" s="59"/>
      <c r="J42" s="59"/>
      <c r="K42" s="59"/>
      <c r="L42" s="59"/>
      <c r="M42" s="59"/>
      <c r="N42" s="59"/>
      <c r="O42" s="59">
        <f t="shared" si="0"/>
        <v>0</v>
      </c>
    </row>
    <row r="43" spans="1:15" x14ac:dyDescent="0.25">
      <c r="A43" s="53" t="s">
        <v>43</v>
      </c>
      <c r="B43" s="62" t="s">
        <v>8</v>
      </c>
      <c r="C43" s="62">
        <v>0</v>
      </c>
      <c r="D43" s="62"/>
      <c r="E43" s="62"/>
      <c r="F43" s="62"/>
      <c r="G43" s="62"/>
      <c r="H43" s="59"/>
      <c r="I43" s="59"/>
      <c r="J43" s="59"/>
      <c r="K43" s="59"/>
      <c r="L43" s="59"/>
      <c r="M43" s="59"/>
      <c r="N43" s="59"/>
      <c r="O43" s="59">
        <f t="shared" si="0"/>
        <v>0</v>
      </c>
    </row>
    <row r="44" spans="1:15" ht="30" x14ac:dyDescent="0.25">
      <c r="A44" s="54" t="s">
        <v>44</v>
      </c>
      <c r="B44" s="62" t="s">
        <v>8</v>
      </c>
      <c r="C44" s="62">
        <v>0</v>
      </c>
      <c r="D44" s="62"/>
      <c r="E44" s="62"/>
      <c r="F44" s="62"/>
      <c r="G44" s="62"/>
      <c r="H44" s="59"/>
      <c r="I44" s="59"/>
      <c r="J44" s="59"/>
      <c r="K44" s="59"/>
      <c r="L44" s="59"/>
      <c r="M44" s="59"/>
      <c r="N44" s="59"/>
      <c r="O44" s="59">
        <f t="shared" si="0"/>
        <v>0</v>
      </c>
    </row>
    <row r="45" spans="1:15" ht="45" x14ac:dyDescent="0.25">
      <c r="A45" s="54" t="s">
        <v>45</v>
      </c>
      <c r="B45" s="62" t="s">
        <v>8</v>
      </c>
      <c r="C45" s="62">
        <v>0</v>
      </c>
      <c r="D45" s="62"/>
      <c r="E45" s="62"/>
      <c r="F45" s="62"/>
      <c r="G45" s="62"/>
      <c r="H45" s="59"/>
      <c r="I45" s="59"/>
      <c r="J45" s="59"/>
      <c r="K45" s="59"/>
      <c r="L45" s="59"/>
      <c r="M45" s="59"/>
      <c r="N45" s="59"/>
      <c r="O45" s="59">
        <f t="shared" si="0"/>
        <v>0</v>
      </c>
    </row>
    <row r="46" spans="1:15" ht="45" x14ac:dyDescent="0.25">
      <c r="A46" s="54" t="s">
        <v>46</v>
      </c>
      <c r="B46" s="62" t="s">
        <v>8</v>
      </c>
      <c r="C46" s="62">
        <v>0</v>
      </c>
      <c r="D46" s="62"/>
      <c r="E46" s="62"/>
      <c r="F46" s="62"/>
      <c r="G46" s="62"/>
      <c r="H46" s="59"/>
      <c r="I46" s="59"/>
      <c r="J46" s="59"/>
      <c r="K46" s="59"/>
      <c r="L46" s="59"/>
      <c r="M46" s="59"/>
      <c r="N46" s="59"/>
      <c r="O46" s="59">
        <f t="shared" si="0"/>
        <v>0</v>
      </c>
    </row>
    <row r="47" spans="1:15" ht="45" x14ac:dyDescent="0.25">
      <c r="A47" s="54" t="s">
        <v>47</v>
      </c>
      <c r="B47" s="62" t="s">
        <v>8</v>
      </c>
      <c r="C47" s="62">
        <v>0</v>
      </c>
      <c r="D47" s="62"/>
      <c r="E47" s="62"/>
      <c r="F47" s="62"/>
      <c r="G47" s="62"/>
      <c r="H47" s="59"/>
      <c r="I47" s="59"/>
      <c r="J47" s="59"/>
      <c r="K47" s="59"/>
      <c r="L47" s="59"/>
      <c r="M47" s="59"/>
      <c r="N47" s="59"/>
      <c r="O47" s="59">
        <f t="shared" si="0"/>
        <v>0</v>
      </c>
    </row>
    <row r="48" spans="1:15" ht="45" x14ac:dyDescent="0.25">
      <c r="A48" s="54" t="s">
        <v>48</v>
      </c>
      <c r="B48" s="62" t="s">
        <v>8</v>
      </c>
      <c r="C48" s="62">
        <v>0</v>
      </c>
      <c r="D48" s="62"/>
      <c r="E48" s="62"/>
      <c r="F48" s="62"/>
      <c r="G48" s="62"/>
      <c r="H48" s="59"/>
      <c r="I48" s="59"/>
      <c r="J48" s="59"/>
      <c r="K48" s="59"/>
      <c r="L48" s="59"/>
      <c r="M48" s="59"/>
      <c r="N48" s="59"/>
      <c r="O48" s="59">
        <f t="shared" si="0"/>
        <v>0</v>
      </c>
    </row>
    <row r="49" spans="1:15" ht="30" x14ac:dyDescent="0.25">
      <c r="A49" s="54" t="s">
        <v>49</v>
      </c>
      <c r="B49" s="62" t="s">
        <v>8</v>
      </c>
      <c r="C49" s="62">
        <v>0</v>
      </c>
      <c r="D49" s="62"/>
      <c r="E49" s="62"/>
      <c r="F49" s="62"/>
      <c r="G49" s="62"/>
      <c r="H49" s="59"/>
      <c r="I49" s="59"/>
      <c r="J49" s="59"/>
      <c r="K49" s="59"/>
      <c r="L49" s="59"/>
      <c r="M49" s="59"/>
      <c r="N49" s="59"/>
      <c r="O49" s="59">
        <f t="shared" si="0"/>
        <v>0</v>
      </c>
    </row>
    <row r="50" spans="1:15" ht="42" customHeight="1" x14ac:dyDescent="0.25">
      <c r="A50" s="54" t="s">
        <v>50</v>
      </c>
      <c r="B50" s="62" t="s">
        <v>8</v>
      </c>
      <c r="C50" s="62">
        <v>0</v>
      </c>
      <c r="D50" s="62"/>
      <c r="E50" s="62"/>
      <c r="F50" s="62"/>
      <c r="G50" s="62"/>
      <c r="H50" s="59"/>
      <c r="I50" s="59"/>
      <c r="J50" s="59"/>
      <c r="K50" s="59"/>
      <c r="L50" s="59"/>
      <c r="M50" s="59"/>
      <c r="N50" s="59"/>
      <c r="O50" s="59">
        <f t="shared" si="0"/>
        <v>0</v>
      </c>
    </row>
    <row r="51" spans="1:15" ht="30" x14ac:dyDescent="0.25">
      <c r="A51" s="53" t="s">
        <v>51</v>
      </c>
      <c r="B51" s="62">
        <f>+B52+B53+B56+B57+B59</f>
        <v>5660339</v>
      </c>
      <c r="C51" s="62">
        <v>0</v>
      </c>
      <c r="D51" s="62"/>
      <c r="E51" s="62">
        <f>+E56</f>
        <v>120360</v>
      </c>
      <c r="F51" s="62">
        <f>+F57</f>
        <v>156509.29999999999</v>
      </c>
      <c r="G51" s="62">
        <f>+G52+G53+G56</f>
        <v>564136.42000000004</v>
      </c>
      <c r="H51" s="59"/>
      <c r="I51" s="59"/>
      <c r="J51" s="59"/>
      <c r="K51" s="59"/>
      <c r="L51" s="59"/>
      <c r="M51" s="59"/>
      <c r="N51" s="59"/>
      <c r="O51" s="59">
        <f t="shared" si="0"/>
        <v>841005.72</v>
      </c>
    </row>
    <row r="52" spans="1:15" x14ac:dyDescent="0.25">
      <c r="A52" s="54" t="s">
        <v>52</v>
      </c>
      <c r="B52" s="74">
        <v>3660339</v>
      </c>
      <c r="C52" s="62">
        <v>0</v>
      </c>
      <c r="D52" s="62"/>
      <c r="E52" s="62"/>
      <c r="F52" s="62"/>
      <c r="G52" s="60">
        <v>66327.8</v>
      </c>
      <c r="H52" s="59"/>
      <c r="I52" s="59"/>
      <c r="J52" s="59"/>
      <c r="K52" s="59"/>
      <c r="L52" s="59"/>
      <c r="M52" s="59"/>
      <c r="N52" s="59"/>
      <c r="O52" s="59">
        <f t="shared" si="0"/>
        <v>66327.8</v>
      </c>
    </row>
    <row r="53" spans="1:15" ht="30" x14ac:dyDescent="0.25">
      <c r="A53" s="54" t="s">
        <v>53</v>
      </c>
      <c r="B53" s="74">
        <v>500000</v>
      </c>
      <c r="C53" s="62">
        <v>0</v>
      </c>
      <c r="D53" s="62"/>
      <c r="E53" s="62"/>
      <c r="F53" s="62"/>
      <c r="G53" s="60">
        <v>79032.86</v>
      </c>
      <c r="H53" s="59"/>
      <c r="I53" s="59"/>
      <c r="J53" s="59"/>
      <c r="K53" s="59"/>
      <c r="L53" s="59"/>
      <c r="M53" s="59"/>
      <c r="N53" s="59"/>
      <c r="O53" s="59">
        <f t="shared" si="0"/>
        <v>79032.86</v>
      </c>
    </row>
    <row r="54" spans="1:15" ht="30" x14ac:dyDescent="0.25">
      <c r="A54" s="54" t="s">
        <v>54</v>
      </c>
      <c r="B54" s="74"/>
      <c r="C54" s="62">
        <v>0</v>
      </c>
      <c r="D54" s="62"/>
      <c r="E54" s="62"/>
      <c r="F54" s="62"/>
      <c r="G54" s="62"/>
      <c r="H54" s="59"/>
      <c r="I54" s="59"/>
      <c r="J54" s="59"/>
      <c r="K54" s="59"/>
      <c r="L54" s="59"/>
      <c r="M54" s="59"/>
      <c r="N54" s="59"/>
      <c r="O54" s="59">
        <f t="shared" si="0"/>
        <v>0</v>
      </c>
    </row>
    <row r="55" spans="1:15" ht="45" x14ac:dyDescent="0.25">
      <c r="A55" s="54" t="s">
        <v>55</v>
      </c>
      <c r="B55" s="74"/>
      <c r="C55" s="62">
        <v>0</v>
      </c>
      <c r="D55" s="62"/>
      <c r="E55" s="62"/>
      <c r="F55" s="62"/>
      <c r="G55" s="62"/>
      <c r="H55" s="59"/>
      <c r="I55" s="59"/>
      <c r="J55" s="59"/>
      <c r="K55" s="59"/>
      <c r="L55" s="59"/>
      <c r="M55" s="59"/>
      <c r="N55" s="59"/>
      <c r="O55" s="59">
        <f t="shared" si="0"/>
        <v>0</v>
      </c>
    </row>
    <row r="56" spans="1:15" ht="30" x14ac:dyDescent="0.25">
      <c r="A56" s="54" t="s">
        <v>56</v>
      </c>
      <c r="B56" s="74">
        <v>700000</v>
      </c>
      <c r="C56" s="62">
        <v>0</v>
      </c>
      <c r="D56" s="75"/>
      <c r="E56" s="70">
        <v>120360</v>
      </c>
      <c r="F56" s="62"/>
      <c r="G56" s="73">
        <v>418775.76</v>
      </c>
      <c r="H56" s="59"/>
      <c r="I56" s="59"/>
      <c r="J56" s="59"/>
      <c r="K56" s="59"/>
      <c r="L56" s="59"/>
      <c r="M56" s="59"/>
      <c r="N56" s="59"/>
      <c r="O56" s="59">
        <f t="shared" si="0"/>
        <v>539135.76</v>
      </c>
    </row>
    <row r="57" spans="1:15" ht="30" x14ac:dyDescent="0.25">
      <c r="A57" s="54" t="s">
        <v>57</v>
      </c>
      <c r="B57" s="67">
        <v>400000</v>
      </c>
      <c r="C57" s="62">
        <v>0</v>
      </c>
      <c r="D57" s="62"/>
      <c r="E57" s="62"/>
      <c r="F57" s="60">
        <v>156509.29999999999</v>
      </c>
      <c r="G57" s="62"/>
      <c r="H57" s="59"/>
      <c r="I57" s="59"/>
      <c r="J57" s="59"/>
      <c r="K57" s="59"/>
      <c r="L57" s="59"/>
      <c r="M57" s="59"/>
      <c r="N57" s="59"/>
      <c r="O57" s="59">
        <f t="shared" si="0"/>
        <v>156509.29999999999</v>
      </c>
    </row>
    <row r="58" spans="1:15" ht="30" x14ac:dyDescent="0.25">
      <c r="A58" s="54" t="s">
        <v>58</v>
      </c>
      <c r="B58" s="68" t="s">
        <v>8</v>
      </c>
      <c r="C58" s="62">
        <v>0</v>
      </c>
      <c r="D58" s="62"/>
      <c r="E58" s="62"/>
      <c r="F58" s="62"/>
      <c r="G58" s="62"/>
      <c r="H58" s="59"/>
      <c r="I58" s="59"/>
      <c r="J58" s="59"/>
      <c r="K58" s="59"/>
      <c r="L58" s="59"/>
      <c r="M58" s="59"/>
      <c r="N58" s="59"/>
      <c r="O58" s="59">
        <f t="shared" si="0"/>
        <v>0</v>
      </c>
    </row>
    <row r="59" spans="1:15" x14ac:dyDescent="0.25">
      <c r="A59" s="54" t="s">
        <v>59</v>
      </c>
      <c r="B59" s="74">
        <v>400000</v>
      </c>
      <c r="C59" s="62">
        <v>0</v>
      </c>
      <c r="D59" s="62"/>
      <c r="E59" s="62"/>
      <c r="F59" s="62"/>
      <c r="G59" s="62"/>
      <c r="H59" s="59"/>
      <c r="I59" s="59"/>
      <c r="J59" s="59"/>
      <c r="K59" s="59"/>
      <c r="L59" s="59"/>
      <c r="M59" s="59"/>
      <c r="N59" s="59"/>
      <c r="O59" s="59">
        <f t="shared" si="0"/>
        <v>0</v>
      </c>
    </row>
    <row r="60" spans="1:15" ht="45" x14ac:dyDescent="0.25">
      <c r="A60" s="54" t="s">
        <v>60</v>
      </c>
      <c r="B60" s="62" t="s">
        <v>8</v>
      </c>
      <c r="C60" s="62">
        <v>0</v>
      </c>
      <c r="D60" s="62"/>
      <c r="E60" s="62"/>
      <c r="F60" s="62"/>
      <c r="G60" s="62"/>
      <c r="H60" s="59"/>
      <c r="I60" s="59"/>
      <c r="J60" s="59"/>
      <c r="K60" s="59"/>
      <c r="L60" s="59"/>
      <c r="M60" s="59"/>
      <c r="N60" s="59"/>
      <c r="O60" s="59">
        <f t="shared" si="0"/>
        <v>0</v>
      </c>
    </row>
    <row r="61" spans="1:15" x14ac:dyDescent="0.25">
      <c r="A61" s="53" t="s">
        <v>61</v>
      </c>
      <c r="B61" s="62" t="s">
        <v>8</v>
      </c>
      <c r="C61" s="62">
        <v>0</v>
      </c>
      <c r="D61" s="62"/>
      <c r="E61" s="62"/>
      <c r="F61" s="62"/>
      <c r="G61" s="62"/>
      <c r="H61" s="59"/>
      <c r="I61" s="59"/>
      <c r="J61" s="59"/>
      <c r="K61" s="59"/>
      <c r="L61" s="59"/>
      <c r="M61" s="59"/>
      <c r="N61" s="59"/>
      <c r="O61" s="59">
        <f t="shared" si="0"/>
        <v>0</v>
      </c>
    </row>
    <row r="62" spans="1:15" x14ac:dyDescent="0.25">
      <c r="A62" s="54" t="s">
        <v>62</v>
      </c>
      <c r="B62" s="62" t="s">
        <v>8</v>
      </c>
      <c r="C62" s="62">
        <v>0</v>
      </c>
      <c r="D62" s="62"/>
      <c r="E62" s="62"/>
      <c r="F62" s="62"/>
      <c r="G62" s="62"/>
      <c r="H62" s="59"/>
      <c r="I62" s="59"/>
      <c r="J62" s="59"/>
      <c r="K62" s="59"/>
      <c r="L62" s="59"/>
      <c r="M62" s="59"/>
      <c r="N62" s="59"/>
      <c r="O62" s="59">
        <f t="shared" si="0"/>
        <v>0</v>
      </c>
    </row>
    <row r="63" spans="1:15" x14ac:dyDescent="0.25">
      <c r="A63" s="54" t="s">
        <v>63</v>
      </c>
      <c r="B63" s="76"/>
      <c r="C63" s="62">
        <v>0</v>
      </c>
      <c r="D63" s="62"/>
      <c r="E63" s="62"/>
      <c r="F63" s="62"/>
      <c r="G63" s="62"/>
      <c r="H63" s="59"/>
      <c r="I63" s="59"/>
      <c r="J63" s="59"/>
      <c r="K63" s="59"/>
      <c r="L63" s="59"/>
      <c r="M63" s="59"/>
      <c r="N63" s="59"/>
      <c r="O63" s="59">
        <f t="shared" si="0"/>
        <v>0</v>
      </c>
    </row>
    <row r="64" spans="1:15" ht="30" x14ac:dyDescent="0.25">
      <c r="A64" s="54" t="s">
        <v>64</v>
      </c>
      <c r="B64" s="62" t="s">
        <v>8</v>
      </c>
      <c r="C64" s="62">
        <v>0</v>
      </c>
      <c r="D64" s="62"/>
      <c r="E64" s="62"/>
      <c r="F64" s="62"/>
      <c r="G64" s="62"/>
      <c r="H64" s="59"/>
      <c r="I64" s="59"/>
      <c r="J64" s="59"/>
      <c r="K64" s="59"/>
      <c r="L64" s="59"/>
      <c r="M64" s="59"/>
      <c r="N64" s="59"/>
      <c r="O64" s="59">
        <f t="shared" si="0"/>
        <v>0</v>
      </c>
    </row>
    <row r="65" spans="1:15" ht="63.75" customHeight="1" x14ac:dyDescent="0.25">
      <c r="A65" s="54" t="s">
        <v>65</v>
      </c>
      <c r="B65" s="62" t="s">
        <v>8</v>
      </c>
      <c r="C65" s="62">
        <v>0</v>
      </c>
      <c r="D65" s="62"/>
      <c r="E65" s="62"/>
      <c r="F65" s="62"/>
      <c r="G65" s="62"/>
      <c r="H65" s="59"/>
      <c r="I65" s="59"/>
      <c r="J65" s="59"/>
      <c r="K65" s="59"/>
      <c r="L65" s="59"/>
      <c r="M65" s="59"/>
      <c r="N65" s="59"/>
      <c r="O65" s="59">
        <f t="shared" si="0"/>
        <v>0</v>
      </c>
    </row>
    <row r="66" spans="1:15" ht="30" x14ac:dyDescent="0.25">
      <c r="A66" s="53" t="s">
        <v>66</v>
      </c>
      <c r="B66" s="62" t="s">
        <v>8</v>
      </c>
      <c r="C66" s="62">
        <v>0</v>
      </c>
      <c r="D66" s="62"/>
      <c r="E66" s="62"/>
      <c r="F66" s="62"/>
      <c r="G66" s="62"/>
      <c r="H66" s="59"/>
      <c r="I66" s="59"/>
      <c r="J66" s="59"/>
      <c r="K66" s="59"/>
      <c r="L66" s="59"/>
      <c r="M66" s="59"/>
      <c r="N66" s="59"/>
      <c r="O66" s="59">
        <f t="shared" si="0"/>
        <v>0</v>
      </c>
    </row>
    <row r="67" spans="1:15" ht="35.25" customHeight="1" x14ac:dyDescent="0.25">
      <c r="A67" s="54" t="s">
        <v>67</v>
      </c>
      <c r="B67" s="62" t="s">
        <v>8</v>
      </c>
      <c r="C67" s="62">
        <v>0</v>
      </c>
      <c r="D67" s="62"/>
      <c r="E67" s="62"/>
      <c r="F67" s="62"/>
      <c r="G67" s="62"/>
      <c r="H67" s="59"/>
      <c r="I67" s="59"/>
      <c r="J67" s="59"/>
      <c r="K67" s="59"/>
      <c r="L67" s="59"/>
      <c r="M67" s="59"/>
      <c r="N67" s="59"/>
      <c r="O67" s="59">
        <f t="shared" si="0"/>
        <v>0</v>
      </c>
    </row>
    <row r="68" spans="1:15" ht="40.5" customHeight="1" x14ac:dyDescent="0.25">
      <c r="A68" s="54" t="s">
        <v>68</v>
      </c>
      <c r="B68" s="62" t="s">
        <v>8</v>
      </c>
      <c r="C68" s="62">
        <v>0</v>
      </c>
      <c r="D68" s="62"/>
      <c r="E68" s="62"/>
      <c r="F68" s="62"/>
      <c r="G68" s="62"/>
      <c r="H68" s="59"/>
      <c r="I68" s="59"/>
      <c r="J68" s="59"/>
      <c r="K68" s="59"/>
      <c r="L68" s="59"/>
      <c r="M68" s="59"/>
      <c r="N68" s="59"/>
      <c r="O68" s="59">
        <f t="shared" si="0"/>
        <v>0</v>
      </c>
    </row>
    <row r="69" spans="1:15" x14ac:dyDescent="0.25">
      <c r="A69" s="53" t="s">
        <v>69</v>
      </c>
      <c r="B69" s="62" t="s">
        <v>8</v>
      </c>
      <c r="C69" s="62">
        <v>0</v>
      </c>
      <c r="D69" s="62"/>
      <c r="E69" s="62"/>
      <c r="F69" s="62"/>
      <c r="G69" s="62"/>
      <c r="H69" s="59"/>
      <c r="I69" s="59"/>
      <c r="J69" s="59"/>
      <c r="K69" s="59"/>
      <c r="L69" s="59"/>
      <c r="M69" s="59"/>
      <c r="N69" s="59"/>
      <c r="O69" s="59">
        <f t="shared" si="0"/>
        <v>0</v>
      </c>
    </row>
    <row r="70" spans="1:15" ht="30" x14ac:dyDescent="0.25">
      <c r="A70" s="54" t="s">
        <v>70</v>
      </c>
      <c r="B70" s="62" t="s">
        <v>8</v>
      </c>
      <c r="C70" s="62">
        <v>0</v>
      </c>
      <c r="D70" s="62"/>
      <c r="E70" s="62"/>
      <c r="F70" s="62"/>
      <c r="G70" s="62"/>
      <c r="H70" s="59"/>
      <c r="I70" s="59"/>
      <c r="J70" s="59"/>
      <c r="K70" s="59"/>
      <c r="L70" s="59"/>
      <c r="M70" s="59"/>
      <c r="N70" s="59"/>
      <c r="O70" s="59">
        <f t="shared" si="0"/>
        <v>0</v>
      </c>
    </row>
    <row r="71" spans="1:15" ht="30" x14ac:dyDescent="0.25">
      <c r="A71" s="54" t="s">
        <v>71</v>
      </c>
      <c r="B71" s="62" t="s">
        <v>8</v>
      </c>
      <c r="C71" s="62">
        <v>0</v>
      </c>
      <c r="D71" s="62"/>
      <c r="E71" s="62"/>
      <c r="F71" s="62"/>
      <c r="G71" s="62"/>
      <c r="H71" s="59"/>
      <c r="I71" s="59"/>
      <c r="J71" s="59"/>
      <c r="K71" s="59"/>
      <c r="L71" s="59"/>
      <c r="M71" s="59"/>
      <c r="N71" s="59"/>
      <c r="O71" s="59">
        <f t="shared" si="0"/>
        <v>0</v>
      </c>
    </row>
    <row r="72" spans="1:15" ht="45" x14ac:dyDescent="0.25">
      <c r="A72" s="54" t="s">
        <v>72</v>
      </c>
      <c r="B72" s="62" t="s">
        <v>8</v>
      </c>
      <c r="C72" s="62">
        <v>0</v>
      </c>
      <c r="D72" s="62"/>
      <c r="E72" s="62"/>
      <c r="F72" s="62"/>
      <c r="G72" s="62"/>
      <c r="H72" s="59"/>
      <c r="I72" s="59"/>
      <c r="J72" s="59"/>
      <c r="K72" s="59"/>
      <c r="L72" s="59"/>
      <c r="M72" s="59"/>
      <c r="N72" s="59"/>
      <c r="O72" s="59">
        <f t="shared" si="0"/>
        <v>0</v>
      </c>
    </row>
    <row r="73" spans="1:15" x14ac:dyDescent="0.25">
      <c r="A73" s="55" t="s">
        <v>73</v>
      </c>
      <c r="B73" s="65" t="s">
        <v>8</v>
      </c>
      <c r="C73" s="62">
        <v>0</v>
      </c>
      <c r="D73" s="65"/>
      <c r="E73" s="65"/>
      <c r="F73" s="65"/>
      <c r="G73" s="65"/>
      <c r="H73" s="64"/>
      <c r="I73" s="64"/>
      <c r="J73" s="64"/>
      <c r="K73" s="64"/>
      <c r="L73" s="64"/>
      <c r="M73" s="64"/>
      <c r="N73" s="64"/>
      <c r="O73" s="59">
        <f t="shared" si="0"/>
        <v>0</v>
      </c>
    </row>
    <row r="74" spans="1:15" x14ac:dyDescent="0.25">
      <c r="A74" s="56"/>
      <c r="B74" s="62" t="s">
        <v>8</v>
      </c>
      <c r="C74" s="62">
        <v>0</v>
      </c>
      <c r="D74" s="62"/>
      <c r="E74" s="62"/>
      <c r="F74" s="62"/>
      <c r="G74" s="60"/>
      <c r="H74" s="61"/>
      <c r="I74" s="59"/>
      <c r="J74" s="59"/>
      <c r="K74" s="59"/>
      <c r="L74" s="59"/>
      <c r="M74" s="59"/>
      <c r="N74" s="59"/>
      <c r="O74" s="59">
        <f t="shared" ref="O74:O83" si="2">SUM(C74:N74)</f>
        <v>0</v>
      </c>
    </row>
    <row r="75" spans="1:15" x14ac:dyDescent="0.25">
      <c r="A75" s="53" t="s">
        <v>74</v>
      </c>
      <c r="B75" s="62" t="s">
        <v>8</v>
      </c>
      <c r="C75" s="62">
        <v>0</v>
      </c>
      <c r="D75" s="62"/>
      <c r="E75" s="62"/>
      <c r="F75" s="62"/>
      <c r="G75" s="60"/>
      <c r="H75" s="61"/>
      <c r="I75" s="59"/>
      <c r="J75" s="59"/>
      <c r="K75" s="59"/>
      <c r="L75" s="59"/>
      <c r="M75" s="59"/>
      <c r="N75" s="59"/>
      <c r="O75" s="59">
        <f t="shared" si="2"/>
        <v>0</v>
      </c>
    </row>
    <row r="76" spans="1:15" ht="30" x14ac:dyDescent="0.25">
      <c r="A76" s="53" t="s">
        <v>75</v>
      </c>
      <c r="B76" s="62" t="s">
        <v>8</v>
      </c>
      <c r="C76" s="62">
        <v>0</v>
      </c>
      <c r="D76" s="62"/>
      <c r="E76" s="62"/>
      <c r="F76" s="62"/>
      <c r="G76" s="60"/>
      <c r="H76" s="61"/>
      <c r="I76" s="59"/>
      <c r="J76" s="59"/>
      <c r="K76" s="59"/>
      <c r="L76" s="59"/>
      <c r="M76" s="59"/>
      <c r="N76" s="59"/>
      <c r="O76" s="59">
        <f t="shared" si="2"/>
        <v>0</v>
      </c>
    </row>
    <row r="77" spans="1:15" ht="30" x14ac:dyDescent="0.25">
      <c r="A77" s="54" t="s">
        <v>76</v>
      </c>
      <c r="B77" s="62" t="s">
        <v>8</v>
      </c>
      <c r="C77" s="62">
        <v>0</v>
      </c>
      <c r="D77" s="62"/>
      <c r="E77" s="62"/>
      <c r="F77" s="62"/>
      <c r="G77" s="60"/>
      <c r="H77" s="61"/>
      <c r="I77" s="59"/>
      <c r="J77" s="59"/>
      <c r="K77" s="59"/>
      <c r="L77" s="59"/>
      <c r="M77" s="59"/>
      <c r="N77" s="59"/>
      <c r="O77" s="59">
        <f t="shared" si="2"/>
        <v>0</v>
      </c>
    </row>
    <row r="78" spans="1:15" ht="30" x14ac:dyDescent="0.25">
      <c r="A78" s="54" t="s">
        <v>77</v>
      </c>
      <c r="B78" s="62" t="s">
        <v>8</v>
      </c>
      <c r="C78" s="62">
        <v>0</v>
      </c>
      <c r="D78" s="62"/>
      <c r="E78" s="62"/>
      <c r="F78" s="62"/>
      <c r="G78" s="60"/>
      <c r="H78" s="61"/>
      <c r="I78" s="59"/>
      <c r="J78" s="59"/>
      <c r="K78" s="59"/>
      <c r="L78" s="59"/>
      <c r="M78" s="59"/>
      <c r="N78" s="59"/>
      <c r="O78" s="59">
        <f t="shared" si="2"/>
        <v>0</v>
      </c>
    </row>
    <row r="79" spans="1:15" x14ac:dyDescent="0.25">
      <c r="A79" s="53" t="s">
        <v>78</v>
      </c>
      <c r="B79" s="62" t="s">
        <v>8</v>
      </c>
      <c r="C79" s="62">
        <v>0</v>
      </c>
      <c r="D79" s="62"/>
      <c r="E79" s="62"/>
      <c r="F79" s="62"/>
      <c r="G79" s="60"/>
      <c r="H79" s="61"/>
      <c r="I79" s="59"/>
      <c r="J79" s="59"/>
      <c r="K79" s="59"/>
      <c r="L79" s="59"/>
      <c r="M79" s="59"/>
      <c r="N79" s="59"/>
      <c r="O79" s="59">
        <f t="shared" si="2"/>
        <v>0</v>
      </c>
    </row>
    <row r="80" spans="1:15" ht="30" x14ac:dyDescent="0.25">
      <c r="A80" s="54" t="s">
        <v>79</v>
      </c>
      <c r="B80" s="62" t="s">
        <v>8</v>
      </c>
      <c r="C80" s="62">
        <v>0</v>
      </c>
      <c r="D80" s="62"/>
      <c r="E80" s="62"/>
      <c r="F80" s="62"/>
      <c r="G80" s="60"/>
      <c r="H80" s="61"/>
      <c r="I80" s="59"/>
      <c r="J80" s="59"/>
      <c r="K80" s="59"/>
      <c r="L80" s="59"/>
      <c r="M80" s="59"/>
      <c r="N80" s="59"/>
      <c r="O80" s="59">
        <f t="shared" si="2"/>
        <v>0</v>
      </c>
    </row>
    <row r="81" spans="1:15" ht="30" x14ac:dyDescent="0.25">
      <c r="A81" s="54" t="s">
        <v>80</v>
      </c>
      <c r="B81" s="62" t="s">
        <v>8</v>
      </c>
      <c r="C81" s="62">
        <v>0</v>
      </c>
      <c r="D81" s="62"/>
      <c r="E81" s="62"/>
      <c r="F81" s="62"/>
      <c r="G81" s="60"/>
      <c r="H81" s="61"/>
      <c r="I81" s="59"/>
      <c r="J81" s="59"/>
      <c r="K81" s="59"/>
      <c r="L81" s="59"/>
      <c r="M81" s="59"/>
      <c r="N81" s="59"/>
      <c r="O81" s="59">
        <f t="shared" si="2"/>
        <v>0</v>
      </c>
    </row>
    <row r="82" spans="1:15" ht="30" x14ac:dyDescent="0.25">
      <c r="A82" s="53" t="s">
        <v>81</v>
      </c>
      <c r="B82" s="62" t="s">
        <v>8</v>
      </c>
      <c r="C82" s="62">
        <v>0</v>
      </c>
      <c r="D82" s="62"/>
      <c r="E82" s="62"/>
      <c r="F82" s="62"/>
      <c r="G82" s="60"/>
      <c r="H82" s="61"/>
      <c r="I82" s="59"/>
      <c r="J82" s="59"/>
      <c r="K82" s="59"/>
      <c r="L82" s="59"/>
      <c r="M82" s="59"/>
      <c r="N82" s="59"/>
      <c r="O82" s="59">
        <f t="shared" si="2"/>
        <v>0</v>
      </c>
    </row>
    <row r="83" spans="1:15" ht="22.5" customHeight="1" x14ac:dyDescent="0.25">
      <c r="A83" s="54" t="s">
        <v>82</v>
      </c>
      <c r="B83" s="62" t="s">
        <v>8</v>
      </c>
      <c r="C83" s="62">
        <v>0</v>
      </c>
      <c r="D83" s="62"/>
      <c r="E83" s="62"/>
      <c r="F83" s="62"/>
      <c r="G83" s="62"/>
      <c r="H83" s="61"/>
      <c r="I83" s="59"/>
      <c r="J83" s="59"/>
      <c r="K83" s="59"/>
      <c r="L83" s="59"/>
      <c r="M83" s="59"/>
      <c r="N83" s="59"/>
      <c r="O83" s="59">
        <f t="shared" si="2"/>
        <v>0</v>
      </c>
    </row>
    <row r="84" spans="1:15" hidden="1" x14ac:dyDescent="0.25">
      <c r="A84" s="32" t="s">
        <v>83</v>
      </c>
      <c r="B84" s="57" t="s">
        <v>8</v>
      </c>
      <c r="C84" s="47">
        <v>0</v>
      </c>
      <c r="D84" s="50" t="s">
        <v>8</v>
      </c>
      <c r="E84" s="58" t="s">
        <v>8</v>
      </c>
      <c r="F84" s="57" t="s">
        <v>8</v>
      </c>
      <c r="G84" s="57" t="s">
        <v>8</v>
      </c>
      <c r="H84" s="57" t="s">
        <v>8</v>
      </c>
      <c r="I84" s="58" t="s">
        <v>8</v>
      </c>
      <c r="J84" s="58" t="s">
        <v>8</v>
      </c>
      <c r="K84" s="58" t="s">
        <v>8</v>
      </c>
      <c r="L84" s="58" t="s">
        <v>8</v>
      </c>
      <c r="M84" s="58" t="s">
        <v>8</v>
      </c>
      <c r="N84" s="58" t="s">
        <v>8</v>
      </c>
      <c r="O84" s="58">
        <f t="shared" ref="O84:O85" si="3">SUM(C84:N84)</f>
        <v>0</v>
      </c>
    </row>
    <row r="85" spans="1:15" hidden="1" x14ac:dyDescent="0.25">
      <c r="A85" s="18"/>
      <c r="B85" s="23" t="s">
        <v>8</v>
      </c>
      <c r="C85" s="47">
        <v>0</v>
      </c>
      <c r="D85" s="25" t="s">
        <v>8</v>
      </c>
      <c r="E85" s="24" t="s">
        <v>8</v>
      </c>
      <c r="F85" s="26" t="s">
        <v>8</v>
      </c>
      <c r="G85" s="24" t="s">
        <v>8</v>
      </c>
      <c r="H85" s="31" t="s">
        <v>8</v>
      </c>
      <c r="I85" s="24" t="s">
        <v>8</v>
      </c>
      <c r="J85" s="23" t="s">
        <v>8</v>
      </c>
      <c r="K85" s="24" t="s">
        <v>8</v>
      </c>
      <c r="L85" s="24" t="s">
        <v>8</v>
      </c>
      <c r="M85" s="24" t="s">
        <v>8</v>
      </c>
      <c r="N85" s="24" t="s">
        <v>8</v>
      </c>
      <c r="O85" s="23">
        <f t="shared" si="3"/>
        <v>0</v>
      </c>
    </row>
    <row r="86" spans="1:15" ht="30" hidden="1" x14ac:dyDescent="0.25">
      <c r="A86" s="33" t="s">
        <v>84</v>
      </c>
      <c r="B86" s="36">
        <f>+B9+B15+B25+B51</f>
        <v>347321281</v>
      </c>
      <c r="C86" s="28">
        <f>C8</f>
        <v>8542663.5599999987</v>
      </c>
      <c r="D86" s="51">
        <f t="shared" ref="D86:I86" si="4">SUM(D9:D85)</f>
        <v>17371005.599999998</v>
      </c>
      <c r="E86" s="28">
        <f t="shared" si="4"/>
        <v>23790156.82</v>
      </c>
      <c r="F86" s="28">
        <f t="shared" si="4"/>
        <v>43742137.43999999</v>
      </c>
      <c r="G86" s="28">
        <f t="shared" si="4"/>
        <v>75641083.640000001</v>
      </c>
      <c r="H86" s="28">
        <f t="shared" si="4"/>
        <v>0</v>
      </c>
      <c r="I86" s="28">
        <f t="shared" si="4"/>
        <v>0</v>
      </c>
      <c r="J86" s="28">
        <f>SUM(J9:J85)</f>
        <v>0</v>
      </c>
      <c r="K86" s="28">
        <f>SUM(K9:K85)</f>
        <v>0</v>
      </c>
      <c r="L86" s="28">
        <f>SUM(L9:L85)</f>
        <v>0</v>
      </c>
      <c r="M86" s="28">
        <f>SUM(M9:M85)</f>
        <v>0</v>
      </c>
      <c r="N86" s="27" t="s">
        <v>8</v>
      </c>
      <c r="O86" s="29">
        <f>C86+D86+E86+F86+G86+H86+I86+J86+K86</f>
        <v>169087047.06</v>
      </c>
    </row>
    <row r="87" spans="1:15" x14ac:dyDescent="0.25">
      <c r="A87" s="14" t="s">
        <v>99</v>
      </c>
      <c r="B87" s="14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4"/>
      <c r="C95"/>
      <c r="D95"/>
      <c r="E95"/>
      <c r="F95"/>
      <c r="G95"/>
      <c r="H95"/>
      <c r="I95"/>
      <c r="J95"/>
      <c r="K95"/>
    </row>
    <row r="97" spans="1:9" x14ac:dyDescent="0.25">
      <c r="A97" s="30" t="s">
        <v>114</v>
      </c>
      <c r="I97" s="34"/>
    </row>
    <row r="98" spans="1:9" x14ac:dyDescent="0.25">
      <c r="A98" s="20" t="s">
        <v>115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61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2023-06-01T13:43:19Z</cp:lastPrinted>
  <dcterms:created xsi:type="dcterms:W3CDTF">2018-04-17T18:57:16Z</dcterms:created>
  <dcterms:modified xsi:type="dcterms:W3CDTF">2023-06-01T13:43:23Z</dcterms:modified>
  <cp:category/>
  <cp:contentStatus/>
</cp:coreProperties>
</file>